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คำนวนราคาท่อพีวีซี" sheetId="1" r:id="rId1"/>
    <sheet name="ช่วยเหลือ" sheetId="5" r:id="rId2"/>
    <sheet name="Library-Price" sheetId="2" state="hidden" r:id="rId3"/>
    <sheet name="Category" sheetId="4" state="hidden" r:id="rId4"/>
    <sheet name="Library-Discount" sheetId="3" state="hidden" r:id="rId5"/>
  </sheets>
  <calcPr calcId="152511"/>
</workbook>
</file>

<file path=xl/calcChain.xml><?xml version="1.0" encoding="utf-8"?>
<calcChain xmlns="http://schemas.openxmlformats.org/spreadsheetml/2006/main">
  <c r="M6" i="1" l="1"/>
  <c r="M7" i="1"/>
  <c r="M8" i="1"/>
  <c r="M9" i="1"/>
  <c r="M10" i="1"/>
  <c r="M11" i="1"/>
  <c r="M12" i="1"/>
  <c r="M13" i="1"/>
  <c r="M14" i="1"/>
  <c r="J6" i="1" l="1"/>
  <c r="J7" i="1"/>
  <c r="J8" i="1"/>
  <c r="J9" i="1"/>
  <c r="J10" i="1"/>
  <c r="J11" i="1"/>
  <c r="J12" i="1"/>
  <c r="J13" i="1"/>
  <c r="J14" i="1"/>
  <c r="J5" i="1"/>
  <c r="I6" i="1"/>
  <c r="I7" i="1"/>
  <c r="K7" i="1" s="1"/>
  <c r="I8" i="1"/>
  <c r="K8" i="1" s="1"/>
  <c r="I9" i="1"/>
  <c r="K9" i="1" s="1"/>
  <c r="I10" i="1"/>
  <c r="I11" i="1"/>
  <c r="I12" i="1"/>
  <c r="I13" i="1"/>
  <c r="I14" i="1"/>
  <c r="K14" i="1" s="1"/>
  <c r="M5" i="1"/>
  <c r="I5" i="1" s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3" i="2"/>
  <c r="K10" i="1" l="1"/>
  <c r="K6" i="1"/>
  <c r="K13" i="1"/>
  <c r="K12" i="1"/>
  <c r="K11" i="1"/>
  <c r="K5" i="1"/>
  <c r="K16" i="1" l="1"/>
  <c r="K17" i="1" s="1"/>
  <c r="K18" i="1" s="1"/>
</calcChain>
</file>

<file path=xl/sharedStrings.xml><?xml version="1.0" encoding="utf-8"?>
<sst xmlns="http://schemas.openxmlformats.org/spreadsheetml/2006/main" count="238" uniqueCount="55">
  <si>
    <t>ชั้นความดัน</t>
  </si>
  <si>
    <t>ขนาด</t>
  </si>
  <si>
    <t>1/2"</t>
  </si>
  <si>
    <t>3/4"</t>
  </si>
  <si>
    <t>1"</t>
  </si>
  <si>
    <t>1 1/4"</t>
  </si>
  <si>
    <t>1 1/2"</t>
  </si>
  <si>
    <t>2"</t>
  </si>
  <si>
    <t>3"</t>
  </si>
  <si>
    <t>2 1/2"</t>
  </si>
  <si>
    <t>4"</t>
  </si>
  <si>
    <t>5"</t>
  </si>
  <si>
    <t>6"</t>
  </si>
  <si>
    <t>ท่อน้ำไทย</t>
  </si>
  <si>
    <t>ท่อ SCG (ตราช้าง)</t>
  </si>
  <si>
    <t>ท่อ VNT</t>
  </si>
  <si>
    <t>ราคา</t>
  </si>
  <si>
    <t>ท่อพีวีซีแข็ง สีฟ้า มอก.</t>
  </si>
  <si>
    <t>-</t>
  </si>
  <si>
    <t>8"</t>
  </si>
  <si>
    <t>10"</t>
  </si>
  <si>
    <t>12"</t>
  </si>
  <si>
    <t>สินค้า</t>
  </si>
  <si>
    <t>ส่วนลด</t>
  </si>
  <si>
    <t>ราคาตั้ง</t>
  </si>
  <si>
    <t>จำนวน</t>
  </si>
  <si>
    <t>ราคารวม</t>
  </si>
  <si>
    <t>บาง</t>
  </si>
  <si>
    <t>หนา</t>
  </si>
  <si>
    <t>รายการ</t>
  </si>
  <si>
    <t>แบรนด์สินค้า</t>
  </si>
  <si>
    <t>Code</t>
  </si>
  <si>
    <t>ราคารวมVAT</t>
  </si>
  <si>
    <t>VAT 7%</t>
  </si>
  <si>
    <t>ใส่จำนวนซื้อได้ครับ</t>
  </si>
  <si>
    <t>ส่วนนี้ EXCEL คำนวนให้ครับ</t>
  </si>
  <si>
    <t>เลือกใส่ข้อมูลสินค้าตาม DropDown List</t>
  </si>
  <si>
    <t>ช่วยเหลือ</t>
  </si>
  <si>
    <t>ข้อมูลสินค้า</t>
  </si>
  <si>
    <t>1. ใน cell "สินค้า" ให้ใส่ข้อมูลสินค้าเข้าไปครับ (ตอนนี้มีแค่ท่อพีวีซีแข็ง สีฟ้า)</t>
  </si>
  <si>
    <t>2. ใน cell "ชั้นความดัน" ใส่ข้อมูลชั้นความดันท่อเข้าไป มี 5, 8.5, 13.5 และ หนา (ชั้น 13.5) กับ บาง (ชั้น 8.5)</t>
  </si>
  <si>
    <t>3. ใน cell "ขนาด" สามารถเลือกใส่ขนาดระหว่าง 1/2" ถึง 12" ได้</t>
  </si>
  <si>
    <t>4. ใน cell "แบรนด์สินค้า" ให้เลือกจากแบรนด์ที่เรามีได้</t>
  </si>
  <si>
    <t>5. ใน cell "จำนวน" ให้ใส่จำนวนสินค้าเข้าไป</t>
  </si>
  <si>
    <t>หมายเหตุ</t>
  </si>
  <si>
    <t>ราคาและส่วนลด</t>
  </si>
  <si>
    <t>1. ราคาตั้ง ส่วนลด และราคารวมเป็นสูตรคำนวนไม่จำเป็นต้องทำอะไรเพิ่ม</t>
  </si>
  <si>
    <t>ราคารวมสินค้าทั้งหมด</t>
  </si>
  <si>
    <t>1. ราคารวมสินค้าทั้งหมดเป็นสูตรคำนวนเอง</t>
  </si>
  <si>
    <t>2. ราคาตั้งอิงตามมาตรฐานอุตสาหกรรม หากเป็นผู้ผลิตตามมาตรฐานจะใช้ราคานี้หมด</t>
  </si>
  <si>
    <t xml:space="preserve">  ท่อพีวีซีทั่วไปมีมาตรฐาน 4 เมตร</t>
  </si>
  <si>
    <t xml:space="preserve">  ราคาท่ออาจจะเปลี่ยนได้นิดหน่อยตามผู้จัดจำหน่ายและจำนวนซื้อ</t>
  </si>
  <si>
    <t>หากมีปัญหาในการใช้หรืออยากให้คำแนะนำเพิ่มเติม ติดต่อได้ที่ info@vlineproduct.com</t>
  </si>
  <si>
    <t>หากสนใจท่อพีวีซีตรา VNT สามารถติดต่อได้ที่ info@vlineproduct.com หรือติดต่อฝ่ายขายที่ 086-310-8771</t>
  </si>
  <si>
    <t>คำนวณราคาท่อพีวีซี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</si>
</sst>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8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b/>
      <sz val="11"/>
      <color theme="0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b/>
      <sz val="11"/>
      <color rgb="FF3F3F76"/>
      <name val="Tahoma"/>
      <family val="2"/>
      <scheme val="minor"/>
    </font>
    <font>
      <sz val="11"/>
      <name val="Tahoma"/>
      <family val="2"/>
      <charset val="222"/>
      <scheme val="minor"/>
    </font>
    <font>
      <b/>
      <sz val="11"/>
      <color theme="1"/>
      <name val="Tahoma"/>
      <family val="2"/>
      <scheme val="minor"/>
    </font>
    <font>
      <sz val="22"/>
      <color indexed="9"/>
      <name val="Arial"/>
      <family val="2"/>
    </font>
    <font>
      <b/>
      <sz val="22"/>
      <color indexed="9"/>
      <name val="Arial"/>
      <family val="2"/>
    </font>
    <font>
      <sz val="24"/>
      <color indexed="63"/>
      <name val="Calibri"/>
      <family val="2"/>
    </font>
    <font>
      <b/>
      <sz val="10"/>
      <color indexed="9"/>
      <name val="Arial"/>
      <family val="2"/>
    </font>
    <font>
      <sz val="12"/>
      <color indexed="63"/>
      <name val="Arial"/>
      <family val="2"/>
    </font>
    <font>
      <sz val="11"/>
      <color theme="4" tint="-0.499984740745262"/>
      <name val="Tahoma"/>
      <family val="2"/>
      <scheme val="minor"/>
    </font>
    <font>
      <sz val="11"/>
      <color theme="0"/>
      <name val="Tahoma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55"/>
        <bgColor indexed="64"/>
      </patternFill>
    </fill>
  </fills>
  <borders count="2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/>
      </top>
      <bottom style="thin">
        <color indexed="64"/>
      </bottom>
      <diagonal/>
    </border>
    <border>
      <left/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2" borderId="1" applyNumberFormat="0" applyAlignment="0" applyProtection="0"/>
    <xf numFmtId="0" fontId="3" fillId="3" borderId="2" applyNumberFormat="0" applyAlignment="0" applyProtection="0"/>
    <xf numFmtId="0" fontId="4" fillId="0" borderId="3" applyNumberFormat="0" applyFill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" fillId="4" borderId="0" applyNumberFormat="0" applyBorder="0" applyAlignment="0" applyProtection="0"/>
    <xf numFmtId="0" fontId="1" fillId="5" borderId="0" applyNumberFormat="0" applyBorder="0" applyAlignment="0" applyProtection="0"/>
  </cellStyleXfs>
  <cellXfs count="48">
    <xf numFmtId="0" fontId="0" fillId="0" borderId="0" xfId="0"/>
    <xf numFmtId="9" fontId="0" fillId="0" borderId="0" xfId="0" applyNumberFormat="1"/>
    <xf numFmtId="0" fontId="0" fillId="0" borderId="0" xfId="0" applyAlignment="1">
      <alignment horizontal="right"/>
    </xf>
    <xf numFmtId="0" fontId="0" fillId="0" borderId="4" xfId="0" applyBorder="1"/>
    <xf numFmtId="0" fontId="6" fillId="8" borderId="11" xfId="3" applyFont="1" applyFill="1" applyBorder="1"/>
    <xf numFmtId="0" fontId="6" fillId="8" borderId="7" xfId="3" applyFont="1" applyFill="1" applyBorder="1"/>
    <xf numFmtId="0" fontId="7" fillId="7" borderId="9" xfId="0" applyFont="1" applyFill="1" applyBorder="1"/>
    <xf numFmtId="0" fontId="0" fillId="0" borderId="4" xfId="0" applyBorder="1" applyAlignment="1">
      <alignment horizontal="center"/>
    </xf>
    <xf numFmtId="43" fontId="6" fillId="8" borderId="8" xfId="4" applyNumberFormat="1" applyFont="1" applyFill="1" applyBorder="1"/>
    <xf numFmtId="43" fontId="7" fillId="7" borderId="10" xfId="4" applyNumberFormat="1" applyFont="1" applyFill="1" applyBorder="1"/>
    <xf numFmtId="43" fontId="6" fillId="8" borderId="12" xfId="4" applyNumberFormat="1" applyFont="1" applyFill="1" applyBorder="1"/>
    <xf numFmtId="0" fontId="11" fillId="12" borderId="0" xfId="0" applyFont="1" applyFill="1" applyBorder="1" applyAlignment="1">
      <alignment vertical="center"/>
    </xf>
    <xf numFmtId="0" fontId="0" fillId="13" borderId="4" xfId="0" applyFill="1" applyBorder="1"/>
    <xf numFmtId="9" fontId="0" fillId="13" borderId="4" xfId="5" applyFont="1" applyFill="1" applyBorder="1"/>
    <xf numFmtId="187" fontId="0" fillId="13" borderId="4" xfId="4" applyNumberFormat="1" applyFont="1" applyFill="1" applyBorder="1"/>
    <xf numFmtId="0" fontId="9" fillId="4" borderId="4" xfId="6" applyFont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2" fillId="2" borderId="4" xfId="1" applyBorder="1" applyAlignment="1">
      <alignment horizontal="center" vertical="center"/>
    </xf>
    <xf numFmtId="0" fontId="1" fillId="5" borderId="4" xfId="7" applyBorder="1" applyAlignment="1">
      <alignment horizontal="center" vertical="center"/>
    </xf>
    <xf numFmtId="0" fontId="3" fillId="3" borderId="4" xfId="2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indent="1"/>
    </xf>
    <xf numFmtId="0" fontId="14" fillId="0" borderId="0" xfId="0" applyFont="1" applyFill="1" applyBorder="1" applyAlignment="1">
      <alignment horizontal="left" vertical="center" indent="1"/>
    </xf>
    <xf numFmtId="0" fontId="0" fillId="0" borderId="0" xfId="0" applyFill="1" applyBorder="1" applyAlignment="1">
      <alignment vertical="center"/>
    </xf>
    <xf numFmtId="0" fontId="0" fillId="0" borderId="17" xfId="0" applyBorder="1"/>
    <xf numFmtId="0" fontId="0" fillId="0" borderId="18" xfId="0" applyBorder="1"/>
    <xf numFmtId="0" fontId="0" fillId="0" borderId="16" xfId="0" applyBorder="1"/>
    <xf numFmtId="0" fontId="0" fillId="0" borderId="19" xfId="0" applyBorder="1"/>
    <xf numFmtId="0" fontId="0" fillId="0" borderId="5" xfId="0" applyBorder="1"/>
    <xf numFmtId="0" fontId="0" fillId="0" borderId="6" xfId="0" applyBorder="1"/>
    <xf numFmtId="0" fontId="0" fillId="13" borderId="0" xfId="0" applyFill="1"/>
    <xf numFmtId="0" fontId="0" fillId="6" borderId="4" xfId="0" applyFill="1" applyBorder="1" applyAlignment="1">
      <alignment horizontal="center"/>
    </xf>
    <xf numFmtId="0" fontId="12" fillId="12" borderId="0" xfId="0" applyFont="1" applyFill="1" applyBorder="1" applyAlignment="1">
      <alignment horizontal="left" vertical="center" wrapText="1"/>
    </xf>
    <xf numFmtId="0" fontId="17" fillId="9" borderId="0" xfId="0" applyFont="1" applyFill="1" applyAlignment="1">
      <alignment horizontal="center" vertical="center" wrapText="1"/>
    </xf>
    <xf numFmtId="0" fontId="16" fillId="9" borderId="0" xfId="0" applyFont="1" applyFill="1" applyAlignment="1">
      <alignment horizontal="center" vertical="center" wrapText="1"/>
    </xf>
    <xf numFmtId="0" fontId="17" fillId="8" borderId="0" xfId="0" applyFont="1" applyFill="1" applyAlignment="1">
      <alignment horizontal="center" vertical="center" wrapText="1"/>
    </xf>
    <xf numFmtId="0" fontId="10" fillId="11" borderId="5" xfId="0" applyFont="1" applyFill="1" applyBorder="1" applyAlignment="1">
      <alignment horizontal="center" vertical="center"/>
    </xf>
    <xf numFmtId="0" fontId="10" fillId="11" borderId="6" xfId="0" applyFont="1" applyFill="1" applyBorder="1" applyAlignment="1">
      <alignment horizontal="center" vertical="center"/>
    </xf>
    <xf numFmtId="0" fontId="3" fillId="10" borderId="13" xfId="2" applyFill="1" applyBorder="1" applyAlignment="1">
      <alignment horizontal="center" vertical="center"/>
    </xf>
    <xf numFmtId="0" fontId="3" fillId="10" borderId="14" xfId="2" applyFill="1" applyBorder="1" applyAlignment="1">
      <alignment horizontal="center" vertical="center"/>
    </xf>
    <xf numFmtId="0" fontId="3" fillId="10" borderId="15" xfId="2" applyFill="1" applyBorder="1" applyAlignment="1">
      <alignment horizontal="center" vertical="center"/>
    </xf>
    <xf numFmtId="0" fontId="8" fillId="2" borderId="13" xfId="1" applyFont="1" applyBorder="1" applyAlignment="1">
      <alignment horizontal="center" vertical="center"/>
    </xf>
    <xf numFmtId="0" fontId="8" fillId="2" borderId="14" xfId="1" applyFont="1" applyBorder="1" applyAlignment="1">
      <alignment horizontal="center" vertical="center"/>
    </xf>
    <xf numFmtId="0" fontId="8" fillId="2" borderId="15" xfId="1" applyFont="1" applyBorder="1" applyAlignment="1">
      <alignment horizontal="center" vertical="center"/>
    </xf>
    <xf numFmtId="0" fontId="15" fillId="14" borderId="0" xfId="0" applyFont="1" applyFill="1" applyBorder="1" applyAlignment="1">
      <alignment horizontal="left" vertical="center" indent="1"/>
    </xf>
    <xf numFmtId="0" fontId="0" fillId="0" borderId="0" xfId="0" applyFill="1" applyBorder="1" applyAlignment="1">
      <alignment horizontal="left" vertical="center" indent="1"/>
    </xf>
    <xf numFmtId="0" fontId="0" fillId="12" borderId="0" xfId="0" applyFill="1"/>
  </cellXfs>
  <cellStyles count="8">
    <cellStyle name="40% - Accent3" xfId="7" builtinId="39"/>
    <cellStyle name="Accent3" xfId="6" builtinId="37"/>
    <cellStyle name="Comma" xfId="4" builtinId="3"/>
    <cellStyle name="Input" xfId="1" builtinId="20"/>
    <cellStyle name="Normal" xfId="0" builtinId="0"/>
    <cellStyle name="Output" xfId="2" builtinId="21"/>
    <cellStyle name="Percent" xfId="5" builtinId="5"/>
    <cellStyle name="Total" xfId="3" builtinId="2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352425</xdr:colOff>
      <xdr:row>0</xdr:row>
      <xdr:rowOff>152400</xdr:rowOff>
    </xdr:from>
    <xdr:to>
      <xdr:col>10</xdr:col>
      <xdr:colOff>819150</xdr:colOff>
      <xdr:row>0</xdr:row>
      <xdr:rowOff>619125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6350" y="152400"/>
          <a:ext cx="466725" cy="46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abSelected="1" workbookViewId="0">
      <selection activeCell="B1" sqref="B1:K1"/>
    </sheetView>
  </sheetViews>
  <sheetFormatPr defaultRowHeight="14.25" x14ac:dyDescent="0.2"/>
  <cols>
    <col min="1" max="1" width="1.5" customWidth="1"/>
    <col min="3" max="3" width="8.25" customWidth="1"/>
    <col min="4" max="4" width="18.75" bestFit="1" customWidth="1"/>
    <col min="5" max="5" width="11.375" customWidth="1"/>
    <col min="6" max="6" width="7.75" customWidth="1"/>
    <col min="7" max="7" width="15.25" bestFit="1" customWidth="1"/>
    <col min="8" max="8" width="15.5" bestFit="1" customWidth="1"/>
    <col min="9" max="9" width="12.25" customWidth="1"/>
    <col min="10" max="10" width="13.25" customWidth="1"/>
    <col min="11" max="11" width="14" customWidth="1"/>
    <col min="12" max="13" width="0" hidden="1" customWidth="1"/>
    <col min="14" max="14" width="2" customWidth="1"/>
  </cols>
  <sheetData>
    <row r="1" spans="1:17" ht="61.5" customHeight="1" x14ac:dyDescent="0.2">
      <c r="A1" s="47"/>
      <c r="B1" s="33" t="s">
        <v>54</v>
      </c>
      <c r="C1" s="33"/>
      <c r="D1" s="33"/>
      <c r="E1" s="33"/>
      <c r="F1" s="33"/>
      <c r="G1" s="33"/>
      <c r="H1" s="33"/>
      <c r="I1" s="33"/>
      <c r="J1" s="33"/>
      <c r="K1" s="33"/>
      <c r="L1" s="11"/>
      <c r="N1" s="31"/>
      <c r="O1" s="34" t="s">
        <v>52</v>
      </c>
      <c r="P1" s="35"/>
      <c r="Q1" s="35"/>
    </row>
    <row r="2" spans="1:17" x14ac:dyDescent="0.2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5"/>
      <c r="P2" s="35"/>
      <c r="Q2" s="35"/>
    </row>
    <row r="3" spans="1:17" ht="25.5" customHeight="1" x14ac:dyDescent="0.2">
      <c r="A3" s="31"/>
      <c r="B3" s="31"/>
      <c r="C3" s="37" t="s">
        <v>29</v>
      </c>
      <c r="D3" s="42" t="s">
        <v>36</v>
      </c>
      <c r="E3" s="43"/>
      <c r="F3" s="43"/>
      <c r="G3" s="44"/>
      <c r="H3" s="15" t="s">
        <v>34</v>
      </c>
      <c r="I3" s="39" t="s">
        <v>35</v>
      </c>
      <c r="J3" s="40"/>
      <c r="K3" s="41"/>
      <c r="N3" s="31"/>
      <c r="O3" s="35"/>
      <c r="P3" s="35"/>
      <c r="Q3" s="35"/>
    </row>
    <row r="4" spans="1:17" ht="29.25" customHeight="1" x14ac:dyDescent="0.2">
      <c r="A4" s="31"/>
      <c r="B4" s="31"/>
      <c r="C4" s="38"/>
      <c r="D4" s="18" t="s">
        <v>22</v>
      </c>
      <c r="E4" s="18" t="s">
        <v>0</v>
      </c>
      <c r="F4" s="18" t="s">
        <v>1</v>
      </c>
      <c r="G4" s="18" t="s">
        <v>30</v>
      </c>
      <c r="H4" s="19" t="s">
        <v>25</v>
      </c>
      <c r="I4" s="20" t="s">
        <v>24</v>
      </c>
      <c r="J4" s="20" t="s">
        <v>23</v>
      </c>
      <c r="K4" s="20" t="s">
        <v>26</v>
      </c>
      <c r="N4" s="31"/>
      <c r="O4" s="35"/>
      <c r="P4" s="35"/>
      <c r="Q4" s="35"/>
    </row>
    <row r="5" spans="1:17" x14ac:dyDescent="0.2">
      <c r="A5" s="31"/>
      <c r="B5" s="31"/>
      <c r="C5" s="32">
        <v>1</v>
      </c>
      <c r="D5" s="3" t="s">
        <v>17</v>
      </c>
      <c r="E5" s="3">
        <v>13.5</v>
      </c>
      <c r="F5" s="7" t="s">
        <v>2</v>
      </c>
      <c r="G5" s="7" t="s">
        <v>15</v>
      </c>
      <c r="H5" s="3">
        <v>100</v>
      </c>
      <c r="I5" s="12">
        <f>IFERROR(VLOOKUP(M5,'Library-Price'!$E$2:$F$72,2,0)," ")</f>
        <v>53</v>
      </c>
      <c r="J5" s="13">
        <f>IFERROR(VLOOKUP(G5,'Library-Discount'!$B$2:$C$4,2,0)," ")</f>
        <v>0.35</v>
      </c>
      <c r="K5" s="14">
        <f>IFERROR(H5*I5*(1-J5)," ")</f>
        <v>3445</v>
      </c>
      <c r="M5" t="str">
        <f>D5&amp;E5&amp;F5</f>
        <v>ท่อพีวีซีแข็ง สีฟ้า มอก.13.51/2"</v>
      </c>
      <c r="N5" s="31"/>
    </row>
    <row r="6" spans="1:17" ht="14.25" customHeight="1" x14ac:dyDescent="0.2">
      <c r="A6" s="31"/>
      <c r="B6" s="31"/>
      <c r="C6" s="32">
        <v>2</v>
      </c>
      <c r="D6" s="3" t="s">
        <v>17</v>
      </c>
      <c r="E6" s="3">
        <v>5</v>
      </c>
      <c r="F6" s="7" t="s">
        <v>12</v>
      </c>
      <c r="G6" s="7" t="s">
        <v>15</v>
      </c>
      <c r="H6" s="3">
        <v>20</v>
      </c>
      <c r="I6" s="12">
        <f>IFERROR(VLOOKUP(M6,'Library-Price'!$E$2:$F$72,2,0)," ")</f>
        <v>905</v>
      </c>
      <c r="J6" s="13">
        <f>IFERROR(VLOOKUP(G6,'Library-Discount'!$B$2:$C$4,2,0)," ")</f>
        <v>0.35</v>
      </c>
      <c r="K6" s="14">
        <f t="shared" ref="K6:K14" si="0">IFERROR(H6*I6*(1-J6)," ")</f>
        <v>11765</v>
      </c>
      <c r="M6" t="str">
        <f t="shared" ref="M6:M14" si="1">D6&amp;E6&amp;F6</f>
        <v>ท่อพีวีซีแข็ง สีฟ้า มอก.56"</v>
      </c>
      <c r="N6" s="31"/>
      <c r="O6" s="36" t="s">
        <v>53</v>
      </c>
      <c r="P6" s="36"/>
      <c r="Q6" s="36"/>
    </row>
    <row r="7" spans="1:17" x14ac:dyDescent="0.2">
      <c r="A7" s="31"/>
      <c r="B7" s="31"/>
      <c r="C7" s="32">
        <v>3</v>
      </c>
      <c r="D7" s="3"/>
      <c r="E7" s="3"/>
      <c r="F7" s="7"/>
      <c r="G7" s="7"/>
      <c r="H7" s="3"/>
      <c r="I7" s="12" t="str">
        <f>IFERROR(VLOOKUP(M7,'Library-Price'!$E$2:$F$72,2,0)," ")</f>
        <v xml:space="preserve"> </v>
      </c>
      <c r="J7" s="13" t="str">
        <f>IFERROR(VLOOKUP(G7,'Library-Discount'!$B$2:$C$4,2,0)," ")</f>
        <v xml:space="preserve"> </v>
      </c>
      <c r="K7" s="14" t="str">
        <f t="shared" si="0"/>
        <v xml:space="preserve"> </v>
      </c>
      <c r="M7" t="str">
        <f t="shared" si="1"/>
        <v/>
      </c>
      <c r="N7" s="31"/>
      <c r="O7" s="36"/>
      <c r="P7" s="36"/>
      <c r="Q7" s="36"/>
    </row>
    <row r="8" spans="1:17" x14ac:dyDescent="0.2">
      <c r="A8" s="31"/>
      <c r="B8" s="31"/>
      <c r="C8" s="32">
        <v>4</v>
      </c>
      <c r="D8" s="3"/>
      <c r="E8" s="3"/>
      <c r="F8" s="7"/>
      <c r="G8" s="7"/>
      <c r="H8" s="3"/>
      <c r="I8" s="12" t="str">
        <f>IFERROR(VLOOKUP(M8,'Library-Price'!$E$2:$F$72,2,0)," ")</f>
        <v xml:space="preserve"> </v>
      </c>
      <c r="J8" s="13" t="str">
        <f>IFERROR(VLOOKUP(G8,'Library-Discount'!$B$2:$C$4,2,0)," ")</f>
        <v xml:space="preserve"> </v>
      </c>
      <c r="K8" s="14" t="str">
        <f t="shared" si="0"/>
        <v xml:space="preserve"> </v>
      </c>
      <c r="M8" t="str">
        <f t="shared" si="1"/>
        <v/>
      </c>
      <c r="N8" s="31"/>
      <c r="O8" s="36"/>
      <c r="P8" s="36"/>
      <c r="Q8" s="36"/>
    </row>
    <row r="9" spans="1:17" x14ac:dyDescent="0.2">
      <c r="A9" s="31"/>
      <c r="B9" s="31"/>
      <c r="C9" s="32">
        <v>5</v>
      </c>
      <c r="D9" s="3"/>
      <c r="E9" s="3"/>
      <c r="F9" s="7"/>
      <c r="G9" s="7"/>
      <c r="H9" s="3"/>
      <c r="I9" s="12" t="str">
        <f>IFERROR(VLOOKUP(M9,'Library-Price'!$E$2:$F$72,2,0)," ")</f>
        <v xml:space="preserve"> </v>
      </c>
      <c r="J9" s="13" t="str">
        <f>IFERROR(VLOOKUP(G9,'Library-Discount'!$B$2:$C$4,2,0)," ")</f>
        <v xml:space="preserve"> </v>
      </c>
      <c r="K9" s="14" t="str">
        <f t="shared" si="0"/>
        <v xml:space="preserve"> </v>
      </c>
      <c r="M9" t="str">
        <f t="shared" si="1"/>
        <v/>
      </c>
      <c r="N9" s="31"/>
      <c r="O9" s="36"/>
      <c r="P9" s="36"/>
      <c r="Q9" s="36"/>
    </row>
    <row r="10" spans="1:17" x14ac:dyDescent="0.2">
      <c r="A10" s="31"/>
      <c r="B10" s="31"/>
      <c r="C10" s="32">
        <v>6</v>
      </c>
      <c r="D10" s="3"/>
      <c r="E10" s="3"/>
      <c r="F10" s="7"/>
      <c r="G10" s="7"/>
      <c r="H10" s="3"/>
      <c r="I10" s="12" t="str">
        <f>IFERROR(VLOOKUP(M10,'Library-Price'!$E$2:$F$72,2,0)," ")</f>
        <v xml:space="preserve"> </v>
      </c>
      <c r="J10" s="13" t="str">
        <f>IFERROR(VLOOKUP(G10,'Library-Discount'!$B$2:$C$4,2,0)," ")</f>
        <v xml:space="preserve"> </v>
      </c>
      <c r="K10" s="14" t="str">
        <f t="shared" si="0"/>
        <v xml:space="preserve"> </v>
      </c>
      <c r="M10" t="str">
        <f t="shared" si="1"/>
        <v/>
      </c>
      <c r="N10" s="31"/>
      <c r="O10" s="36"/>
      <c r="P10" s="36"/>
      <c r="Q10" s="36"/>
    </row>
    <row r="11" spans="1:17" x14ac:dyDescent="0.2">
      <c r="A11" s="31"/>
      <c r="B11" s="31"/>
      <c r="C11" s="32">
        <v>7</v>
      </c>
      <c r="D11" s="3"/>
      <c r="E11" s="3"/>
      <c r="F11" s="7"/>
      <c r="G11" s="7"/>
      <c r="H11" s="3"/>
      <c r="I11" s="12" t="str">
        <f>IFERROR(VLOOKUP(M11,'Library-Price'!$E$2:$F$72,2,0)," ")</f>
        <v xml:space="preserve"> </v>
      </c>
      <c r="J11" s="13" t="str">
        <f>IFERROR(VLOOKUP(G11,'Library-Discount'!$B$2:$C$4,2,0)," ")</f>
        <v xml:space="preserve"> </v>
      </c>
      <c r="K11" s="14" t="str">
        <f t="shared" si="0"/>
        <v xml:space="preserve"> </v>
      </c>
      <c r="M11" t="str">
        <f t="shared" si="1"/>
        <v/>
      </c>
      <c r="N11" s="31"/>
      <c r="O11" s="36"/>
      <c r="P11" s="36"/>
      <c r="Q11" s="36"/>
    </row>
    <row r="12" spans="1:17" x14ac:dyDescent="0.2">
      <c r="A12" s="31"/>
      <c r="B12" s="31"/>
      <c r="C12" s="32">
        <v>8</v>
      </c>
      <c r="D12" s="3"/>
      <c r="E12" s="3"/>
      <c r="F12" s="7"/>
      <c r="G12" s="7"/>
      <c r="H12" s="3"/>
      <c r="I12" s="12" t="str">
        <f>IFERROR(VLOOKUP(M12,'Library-Price'!$E$2:$F$72,2,0)," ")</f>
        <v xml:space="preserve"> </v>
      </c>
      <c r="J12" s="13" t="str">
        <f>IFERROR(VLOOKUP(G12,'Library-Discount'!$B$2:$C$4,2,0)," ")</f>
        <v xml:space="preserve"> </v>
      </c>
      <c r="K12" s="14" t="str">
        <f t="shared" si="0"/>
        <v xml:space="preserve"> </v>
      </c>
      <c r="M12" t="str">
        <f t="shared" si="1"/>
        <v/>
      </c>
      <c r="N12" s="31"/>
    </row>
    <row r="13" spans="1:17" x14ac:dyDescent="0.2">
      <c r="A13" s="31"/>
      <c r="B13" s="31"/>
      <c r="C13" s="32">
        <v>9</v>
      </c>
      <c r="D13" s="3"/>
      <c r="E13" s="3"/>
      <c r="F13" s="7"/>
      <c r="G13" s="7"/>
      <c r="H13" s="3"/>
      <c r="I13" s="12" t="str">
        <f>IFERROR(VLOOKUP(M13,'Library-Price'!$E$2:$F$72,2,0)," ")</f>
        <v xml:space="preserve"> </v>
      </c>
      <c r="J13" s="13" t="str">
        <f>IFERROR(VLOOKUP(G13,'Library-Discount'!$B$2:$C$4,2,0)," ")</f>
        <v xml:space="preserve"> </v>
      </c>
      <c r="K13" s="14" t="str">
        <f t="shared" si="0"/>
        <v xml:space="preserve"> </v>
      </c>
      <c r="M13" t="str">
        <f t="shared" si="1"/>
        <v/>
      </c>
      <c r="N13" s="31"/>
    </row>
    <row r="14" spans="1:17" x14ac:dyDescent="0.2">
      <c r="A14" s="31"/>
      <c r="B14" s="31"/>
      <c r="C14" s="32">
        <v>10</v>
      </c>
      <c r="D14" s="3"/>
      <c r="E14" s="3"/>
      <c r="F14" s="7"/>
      <c r="G14" s="7"/>
      <c r="H14" s="3"/>
      <c r="I14" s="12" t="str">
        <f>IFERROR(VLOOKUP(M14,'Library-Price'!$E$2:$F$72,2,0)," ")</f>
        <v xml:space="preserve"> </v>
      </c>
      <c r="J14" s="13" t="str">
        <f>IFERROR(VLOOKUP(G14,'Library-Discount'!$B$2:$C$4,2,0)," ")</f>
        <v xml:space="preserve"> </v>
      </c>
      <c r="K14" s="14" t="str">
        <f t="shared" si="0"/>
        <v xml:space="preserve"> </v>
      </c>
      <c r="M14" t="str">
        <f t="shared" si="1"/>
        <v/>
      </c>
      <c r="N14" s="31"/>
    </row>
    <row r="15" spans="1:17" x14ac:dyDescent="0.2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N15" s="31"/>
    </row>
    <row r="16" spans="1:17" ht="15" thickBot="1" x14ac:dyDescent="0.25">
      <c r="A16" s="31"/>
      <c r="B16" s="31"/>
      <c r="C16" s="29" t="s">
        <v>44</v>
      </c>
      <c r="D16" s="25" t="s">
        <v>50</v>
      </c>
      <c r="E16" s="25"/>
      <c r="F16" s="25"/>
      <c r="G16" s="26"/>
      <c r="H16" s="31"/>
      <c r="I16" s="31"/>
      <c r="J16" s="5" t="s">
        <v>26</v>
      </c>
      <c r="K16" s="8">
        <f>SUM(K5:K14)</f>
        <v>15210</v>
      </c>
      <c r="N16" s="31"/>
    </row>
    <row r="17" spans="1:14" ht="15" thickTop="1" x14ac:dyDescent="0.2">
      <c r="A17" s="31"/>
      <c r="B17" s="31"/>
      <c r="C17" s="30"/>
      <c r="D17" s="27" t="s">
        <v>51</v>
      </c>
      <c r="E17" s="27"/>
      <c r="F17" s="27"/>
      <c r="G17" s="28"/>
      <c r="H17" s="31"/>
      <c r="I17" s="31"/>
      <c r="J17" s="6" t="s">
        <v>33</v>
      </c>
      <c r="K17" s="9">
        <f>K16*0.07</f>
        <v>1064.7</v>
      </c>
      <c r="N17" s="31"/>
    </row>
    <row r="18" spans="1:14" x14ac:dyDescent="0.2">
      <c r="A18" s="31"/>
      <c r="B18" s="31"/>
      <c r="C18" s="31"/>
      <c r="D18" s="31"/>
      <c r="E18" s="31"/>
      <c r="F18" s="31"/>
      <c r="G18" s="31"/>
      <c r="H18" s="31"/>
      <c r="I18" s="31"/>
      <c r="J18" s="4" t="s">
        <v>32</v>
      </c>
      <c r="K18" s="10">
        <f>K16+K17</f>
        <v>16274.7</v>
      </c>
      <c r="N18" s="31"/>
    </row>
    <row r="19" spans="1:14" x14ac:dyDescent="0.2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</row>
    <row r="20" spans="1:14" x14ac:dyDescent="0.2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</row>
    <row r="21" spans="1:14" x14ac:dyDescent="0.2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</row>
    <row r="22" spans="1:14" x14ac:dyDescent="0.2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</row>
    <row r="23" spans="1:14" x14ac:dyDescent="0.2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</row>
    <row r="24" spans="1:14" x14ac:dyDescent="0.2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</row>
    <row r="25" spans="1:14" x14ac:dyDescent="0.2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</row>
    <row r="26" spans="1:14" x14ac:dyDescent="0.2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</row>
    <row r="27" spans="1:14" x14ac:dyDescent="0.2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</row>
    <row r="28" spans="1:14" x14ac:dyDescent="0.2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</row>
  </sheetData>
  <mergeCells count="6">
    <mergeCell ref="B1:K1"/>
    <mergeCell ref="O1:Q4"/>
    <mergeCell ref="O6:Q11"/>
    <mergeCell ref="C3:C4"/>
    <mergeCell ref="I3:K3"/>
    <mergeCell ref="D3:G3"/>
  </mergeCells>
  <pageMargins left="0.7" right="0.7" top="0.75" bottom="0.75" header="0.3" footer="0.3"/>
  <pageSetup paperSize="9" orientation="portrait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Category!$D$3:$D$7</xm:f>
          </x14:formula1>
          <xm:sqref>E5:E14</xm:sqref>
        </x14:dataValidation>
        <x14:dataValidation type="list" allowBlank="1" showInputMessage="1" showErrorMessage="1">
          <x14:formula1>
            <xm:f>'Library-Price'!$D$59:$D$72</xm:f>
          </x14:formula1>
          <xm:sqref>F5:F14</xm:sqref>
        </x14:dataValidation>
        <x14:dataValidation type="list" allowBlank="1" showInputMessage="1" showErrorMessage="1">
          <x14:formula1>
            <xm:f>'Library-Price'!$B$3</xm:f>
          </x14:formula1>
          <xm:sqref>D5:D14</xm:sqref>
        </x14:dataValidation>
        <x14:dataValidation type="list" allowBlank="1" showInputMessage="1" showErrorMessage="1">
          <x14:formula1>
            <xm:f>Category!$H$3:$H$5</xm:f>
          </x14:formula1>
          <xm:sqref>G5:G14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opLeftCell="A13" workbookViewId="0">
      <selection activeCell="A20" sqref="A20:XFD35"/>
    </sheetView>
  </sheetViews>
  <sheetFormatPr defaultRowHeight="14.25" x14ac:dyDescent="0.2"/>
  <cols>
    <col min="1" max="3" width="9" style="24"/>
    <col min="4" max="4" width="14" style="24" customWidth="1"/>
    <col min="5" max="5" width="9" style="24"/>
    <col min="6" max="6" width="18" style="24" customWidth="1"/>
    <col min="7" max="7" width="9" style="24"/>
    <col min="8" max="8" width="8.75" style="24" customWidth="1"/>
    <col min="9" max="16384" width="9" style="24"/>
  </cols>
  <sheetData>
    <row r="1" spans="1:9" s="17" customFormat="1" ht="31.5" x14ac:dyDescent="0.2">
      <c r="A1" s="16" t="s">
        <v>37</v>
      </c>
      <c r="B1" s="16"/>
      <c r="C1" s="16"/>
      <c r="D1" s="16"/>
      <c r="E1" s="16"/>
      <c r="F1" s="16"/>
      <c r="G1" s="16"/>
      <c r="H1" s="16"/>
      <c r="I1" s="16"/>
    </row>
    <row r="2" spans="1:9" s="17" customFormat="1" x14ac:dyDescent="0.2">
      <c r="A2" s="21"/>
      <c r="B2" s="21"/>
      <c r="C2" s="21"/>
      <c r="D2" s="21"/>
      <c r="E2" s="21"/>
      <c r="F2" s="21"/>
      <c r="G2" s="21"/>
      <c r="H2" s="21"/>
      <c r="I2" s="21"/>
    </row>
    <row r="3" spans="1:9" s="17" customFormat="1" ht="15" x14ac:dyDescent="0.2">
      <c r="A3" s="45" t="s">
        <v>38</v>
      </c>
      <c r="B3" s="45"/>
      <c r="C3" s="45"/>
      <c r="D3" s="45"/>
      <c r="E3" s="45"/>
      <c r="F3" s="45"/>
      <c r="G3" s="45"/>
      <c r="H3" s="45"/>
      <c r="I3" s="45"/>
    </row>
    <row r="4" spans="1:9" s="17" customFormat="1" x14ac:dyDescent="0.2">
      <c r="A4" s="22"/>
      <c r="B4" s="22"/>
      <c r="C4" s="22"/>
      <c r="D4" s="22"/>
      <c r="E4" s="22"/>
      <c r="F4" s="22"/>
      <c r="G4" s="22"/>
      <c r="H4" s="22"/>
      <c r="I4" s="22"/>
    </row>
    <row r="5" spans="1:9" s="17" customFormat="1" x14ac:dyDescent="0.2">
      <c r="A5" s="46" t="s">
        <v>39</v>
      </c>
      <c r="B5" s="46"/>
      <c r="C5" s="46"/>
      <c r="D5" s="46"/>
      <c r="E5" s="46"/>
      <c r="F5" s="46"/>
      <c r="G5" s="46"/>
      <c r="H5" s="46"/>
      <c r="I5" s="46"/>
    </row>
    <row r="6" spans="1:9" s="17" customFormat="1" x14ac:dyDescent="0.2">
      <c r="A6" s="46" t="s">
        <v>40</v>
      </c>
      <c r="B6" s="46"/>
      <c r="C6" s="46"/>
      <c r="D6" s="46"/>
      <c r="E6" s="46"/>
      <c r="F6" s="46"/>
      <c r="G6" s="46"/>
      <c r="H6" s="46"/>
      <c r="I6" s="46"/>
    </row>
    <row r="7" spans="1:9" s="17" customFormat="1" x14ac:dyDescent="0.2">
      <c r="A7" s="46" t="s">
        <v>41</v>
      </c>
      <c r="B7" s="46"/>
      <c r="C7" s="46"/>
      <c r="D7" s="46"/>
      <c r="E7" s="46"/>
      <c r="F7" s="46"/>
      <c r="G7" s="46"/>
      <c r="H7" s="46"/>
      <c r="I7" s="46"/>
    </row>
    <row r="8" spans="1:9" s="17" customFormat="1" x14ac:dyDescent="0.2">
      <c r="A8" s="46" t="s">
        <v>42</v>
      </c>
      <c r="B8" s="46"/>
      <c r="C8" s="46"/>
      <c r="D8" s="46"/>
      <c r="E8" s="46"/>
      <c r="F8" s="46"/>
      <c r="G8" s="46"/>
      <c r="H8" s="46"/>
      <c r="I8" s="46"/>
    </row>
    <row r="9" spans="1:9" s="17" customFormat="1" x14ac:dyDescent="0.2">
      <c r="A9" s="46" t="s">
        <v>43</v>
      </c>
      <c r="B9" s="46"/>
      <c r="C9" s="46"/>
      <c r="D9" s="46"/>
      <c r="E9" s="46"/>
      <c r="F9" s="46"/>
      <c r="G9" s="46"/>
      <c r="H9" s="46"/>
      <c r="I9" s="46"/>
    </row>
    <row r="10" spans="1:9" s="17" customFormat="1" x14ac:dyDescent="0.2">
      <c r="A10" s="22"/>
      <c r="B10" s="22"/>
      <c r="C10" s="22"/>
      <c r="D10" s="22"/>
      <c r="E10" s="22"/>
      <c r="F10" s="22"/>
      <c r="G10" s="22"/>
      <c r="H10" s="22"/>
      <c r="I10" s="22"/>
    </row>
    <row r="11" spans="1:9" s="17" customFormat="1" ht="15" x14ac:dyDescent="0.2">
      <c r="A11" s="45" t="s">
        <v>45</v>
      </c>
      <c r="B11" s="45"/>
      <c r="C11" s="45"/>
      <c r="D11" s="45"/>
      <c r="E11" s="45"/>
      <c r="F11" s="45"/>
      <c r="G11" s="45"/>
      <c r="H11" s="45"/>
      <c r="I11" s="45"/>
    </row>
    <row r="12" spans="1:9" s="17" customFormat="1" x14ac:dyDescent="0.2">
      <c r="A12" s="22"/>
      <c r="B12" s="22"/>
      <c r="C12" s="22"/>
      <c r="D12" s="22"/>
      <c r="E12" s="22"/>
      <c r="F12" s="22"/>
      <c r="G12" s="22"/>
      <c r="H12" s="22"/>
      <c r="I12" s="22"/>
    </row>
    <row r="13" spans="1:9" s="17" customFormat="1" x14ac:dyDescent="0.2">
      <c r="A13" s="46" t="s">
        <v>46</v>
      </c>
      <c r="B13" s="46"/>
      <c r="C13" s="46"/>
      <c r="D13" s="46"/>
      <c r="E13" s="46"/>
      <c r="F13" s="46"/>
      <c r="G13" s="46"/>
      <c r="H13" s="46"/>
      <c r="I13" s="46"/>
    </row>
    <row r="14" spans="1:9" s="17" customFormat="1" x14ac:dyDescent="0.2">
      <c r="A14" s="22" t="s">
        <v>49</v>
      </c>
      <c r="B14" s="22"/>
      <c r="C14" s="22"/>
      <c r="D14" s="22"/>
      <c r="E14" s="22"/>
      <c r="F14" s="22"/>
      <c r="G14" s="22"/>
      <c r="H14" s="22"/>
      <c r="I14" s="22"/>
    </row>
    <row r="15" spans="1:9" s="17" customFormat="1" x14ac:dyDescent="0.2">
      <c r="A15" s="46"/>
      <c r="B15" s="46"/>
      <c r="C15" s="46"/>
      <c r="D15" s="46"/>
      <c r="E15" s="46"/>
      <c r="F15" s="46"/>
      <c r="G15" s="46"/>
      <c r="H15" s="46"/>
      <c r="I15" s="46"/>
    </row>
    <row r="16" spans="1:9" s="17" customFormat="1" ht="15" x14ac:dyDescent="0.2">
      <c r="A16" s="45" t="s">
        <v>47</v>
      </c>
      <c r="B16" s="45"/>
      <c r="C16" s="45"/>
      <c r="D16" s="45"/>
      <c r="E16" s="45"/>
      <c r="F16" s="45"/>
      <c r="G16" s="45"/>
      <c r="H16" s="45"/>
      <c r="I16" s="45"/>
    </row>
    <row r="17" spans="1:9" x14ac:dyDescent="0.2">
      <c r="A17" s="23"/>
      <c r="B17" s="23"/>
      <c r="C17" s="23"/>
      <c r="D17" s="23"/>
      <c r="E17" s="23"/>
      <c r="F17" s="23"/>
      <c r="G17" s="23"/>
      <c r="H17" s="23"/>
      <c r="I17" s="23"/>
    </row>
    <row r="18" spans="1:9" x14ac:dyDescent="0.2">
      <c r="A18" s="46" t="s">
        <v>48</v>
      </c>
      <c r="B18" s="46"/>
      <c r="C18" s="46"/>
      <c r="D18" s="46"/>
      <c r="E18" s="46"/>
      <c r="F18" s="46"/>
      <c r="G18" s="46"/>
      <c r="H18" s="46"/>
      <c r="I18" s="46"/>
    </row>
    <row r="19" spans="1:9" x14ac:dyDescent="0.2">
      <c r="A19" s="46"/>
      <c r="B19" s="46"/>
      <c r="C19" s="46"/>
      <c r="D19" s="46"/>
      <c r="E19" s="46"/>
      <c r="F19" s="46"/>
      <c r="G19" s="46"/>
      <c r="H19" s="46"/>
      <c r="I19" s="46"/>
    </row>
  </sheetData>
  <mergeCells count="12">
    <mergeCell ref="A16:I16"/>
    <mergeCell ref="A18:I18"/>
    <mergeCell ref="A19:I19"/>
    <mergeCell ref="A13:I13"/>
    <mergeCell ref="A15:I15"/>
    <mergeCell ref="A11:I11"/>
    <mergeCell ref="A9:I9"/>
    <mergeCell ref="A3:I3"/>
    <mergeCell ref="A5:I5"/>
    <mergeCell ref="A6:I6"/>
    <mergeCell ref="A7:I7"/>
    <mergeCell ref="A8:I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2"/>
  <sheetViews>
    <sheetView topLeftCell="A49" workbookViewId="0">
      <selection activeCell="E2" sqref="E2"/>
    </sheetView>
  </sheetViews>
  <sheetFormatPr defaultRowHeight="14.25" x14ac:dyDescent="0.2"/>
  <cols>
    <col min="2" max="2" width="20.375" customWidth="1"/>
    <col min="3" max="3" width="11" customWidth="1"/>
    <col min="4" max="5" width="11.75" customWidth="1"/>
  </cols>
  <sheetData>
    <row r="2" spans="2:6" x14ac:dyDescent="0.2">
      <c r="B2" t="s">
        <v>22</v>
      </c>
      <c r="C2" t="s">
        <v>0</v>
      </c>
      <c r="D2" t="s">
        <v>1</v>
      </c>
      <c r="E2" t="s">
        <v>31</v>
      </c>
      <c r="F2" t="s">
        <v>16</v>
      </c>
    </row>
    <row r="3" spans="2:6" x14ac:dyDescent="0.2">
      <c r="B3" t="s">
        <v>17</v>
      </c>
      <c r="C3">
        <v>5</v>
      </c>
      <c r="D3" t="s">
        <v>2</v>
      </c>
      <c r="E3" t="str">
        <f>B3&amp;C3&amp;D3</f>
        <v>ท่อพีวีซีแข็ง สีฟ้า มอก.51/2"</v>
      </c>
      <c r="F3" t="s">
        <v>18</v>
      </c>
    </row>
    <row r="4" spans="2:6" x14ac:dyDescent="0.2">
      <c r="B4" t="s">
        <v>17</v>
      </c>
      <c r="C4">
        <v>5</v>
      </c>
      <c r="D4" t="s">
        <v>3</v>
      </c>
      <c r="E4" t="str">
        <f t="shared" ref="E4:E67" si="0">B4&amp;C4&amp;D4</f>
        <v>ท่อพีวีซีแข็ง สีฟ้า มอก.53/4"</v>
      </c>
      <c r="F4" t="s">
        <v>18</v>
      </c>
    </row>
    <row r="5" spans="2:6" x14ac:dyDescent="0.2">
      <c r="B5" t="s">
        <v>17</v>
      </c>
      <c r="C5">
        <v>5</v>
      </c>
      <c r="D5" t="s">
        <v>4</v>
      </c>
      <c r="E5" t="str">
        <f t="shared" si="0"/>
        <v>ท่อพีวีซีแข็ง สีฟ้า มอก.51"</v>
      </c>
      <c r="F5" t="s">
        <v>18</v>
      </c>
    </row>
    <row r="6" spans="2:6" x14ac:dyDescent="0.2">
      <c r="B6" t="s">
        <v>17</v>
      </c>
      <c r="C6">
        <v>5</v>
      </c>
      <c r="D6" t="s">
        <v>5</v>
      </c>
      <c r="E6" t="str">
        <f t="shared" si="0"/>
        <v>ท่อพีวีซีแข็ง สีฟ้า มอก.51 1/4"</v>
      </c>
      <c r="F6">
        <v>66</v>
      </c>
    </row>
    <row r="7" spans="2:6" x14ac:dyDescent="0.2">
      <c r="B7" t="s">
        <v>17</v>
      </c>
      <c r="C7">
        <v>5</v>
      </c>
      <c r="D7" t="s">
        <v>6</v>
      </c>
      <c r="E7" t="str">
        <f t="shared" si="0"/>
        <v>ท่อพีวีซีแข็ง สีฟ้า มอก.51 1/2"</v>
      </c>
      <c r="F7">
        <v>80</v>
      </c>
    </row>
    <row r="8" spans="2:6" x14ac:dyDescent="0.2">
      <c r="B8" t="s">
        <v>17</v>
      </c>
      <c r="C8">
        <v>5</v>
      </c>
      <c r="D8" t="s">
        <v>7</v>
      </c>
      <c r="E8" t="str">
        <f t="shared" si="0"/>
        <v>ท่อพีวีซีแข็ง สีฟ้า มอก.52"</v>
      </c>
      <c r="F8">
        <v>120</v>
      </c>
    </row>
    <row r="9" spans="2:6" x14ac:dyDescent="0.2">
      <c r="B9" t="s">
        <v>17</v>
      </c>
      <c r="C9">
        <v>5</v>
      </c>
      <c r="D9" t="s">
        <v>9</v>
      </c>
      <c r="E9" t="str">
        <f t="shared" si="0"/>
        <v>ท่อพีวีซีแข็ง สีฟ้า มอก.52 1/2"</v>
      </c>
      <c r="F9">
        <v>195</v>
      </c>
    </row>
    <row r="10" spans="2:6" x14ac:dyDescent="0.2">
      <c r="B10" t="s">
        <v>17</v>
      </c>
      <c r="C10">
        <v>5</v>
      </c>
      <c r="D10" t="s">
        <v>8</v>
      </c>
      <c r="E10" t="str">
        <f t="shared" si="0"/>
        <v>ท่อพีวีซีแข็ง สีฟ้า มอก.53"</v>
      </c>
      <c r="F10">
        <v>265</v>
      </c>
    </row>
    <row r="11" spans="2:6" x14ac:dyDescent="0.2">
      <c r="B11" t="s">
        <v>17</v>
      </c>
      <c r="C11">
        <v>5</v>
      </c>
      <c r="D11" t="s">
        <v>10</v>
      </c>
      <c r="E11" t="str">
        <f t="shared" si="0"/>
        <v>ท่อพีวีซีแข็ง สีฟ้า มอก.54"</v>
      </c>
      <c r="F11">
        <v>425</v>
      </c>
    </row>
    <row r="12" spans="2:6" x14ac:dyDescent="0.2">
      <c r="B12" t="s">
        <v>17</v>
      </c>
      <c r="C12">
        <v>5</v>
      </c>
      <c r="D12" t="s">
        <v>11</v>
      </c>
      <c r="E12" t="str">
        <f t="shared" si="0"/>
        <v>ท่อพีวีซีแข็ง สีฟ้า มอก.55"</v>
      </c>
      <c r="F12">
        <v>650</v>
      </c>
    </row>
    <row r="13" spans="2:6" x14ac:dyDescent="0.2">
      <c r="B13" t="s">
        <v>17</v>
      </c>
      <c r="C13">
        <v>5</v>
      </c>
      <c r="D13" t="s">
        <v>12</v>
      </c>
      <c r="E13" t="str">
        <f t="shared" si="0"/>
        <v>ท่อพีวีซีแข็ง สีฟ้า มอก.56"</v>
      </c>
      <c r="F13">
        <v>905</v>
      </c>
    </row>
    <row r="14" spans="2:6" x14ac:dyDescent="0.2">
      <c r="B14" t="s">
        <v>17</v>
      </c>
      <c r="C14">
        <v>5</v>
      </c>
      <c r="D14" t="s">
        <v>19</v>
      </c>
      <c r="E14" t="str">
        <f t="shared" si="0"/>
        <v>ท่อพีวีซีแข็ง สีฟ้า มอก.58"</v>
      </c>
      <c r="F14">
        <v>1355</v>
      </c>
    </row>
    <row r="15" spans="2:6" x14ac:dyDescent="0.2">
      <c r="B15" t="s">
        <v>17</v>
      </c>
      <c r="C15">
        <v>5</v>
      </c>
      <c r="D15" t="s">
        <v>20</v>
      </c>
      <c r="E15" t="str">
        <f t="shared" si="0"/>
        <v>ท่อพีวีซีแข็ง สีฟ้า มอก.510"</v>
      </c>
      <c r="F15">
        <v>1950</v>
      </c>
    </row>
    <row r="16" spans="2:6" x14ac:dyDescent="0.2">
      <c r="B16" t="s">
        <v>17</v>
      </c>
      <c r="C16">
        <v>5</v>
      </c>
      <c r="D16" t="s">
        <v>21</v>
      </c>
      <c r="E16" t="str">
        <f t="shared" si="0"/>
        <v>ท่อพีวีซีแข็ง สีฟ้า มอก.512"</v>
      </c>
      <c r="F16">
        <v>2735</v>
      </c>
    </row>
    <row r="17" spans="2:6" x14ac:dyDescent="0.2">
      <c r="B17" t="s">
        <v>17</v>
      </c>
      <c r="C17">
        <v>8.5</v>
      </c>
      <c r="D17" t="s">
        <v>2</v>
      </c>
      <c r="E17" t="str">
        <f t="shared" si="0"/>
        <v>ท่อพีวีซีแข็ง สีฟ้า มอก.8.51/2"</v>
      </c>
      <c r="F17">
        <v>42</v>
      </c>
    </row>
    <row r="18" spans="2:6" x14ac:dyDescent="0.2">
      <c r="B18" t="s">
        <v>17</v>
      </c>
      <c r="C18">
        <v>8.5</v>
      </c>
      <c r="D18" t="s">
        <v>3</v>
      </c>
      <c r="E18" t="str">
        <f t="shared" si="0"/>
        <v>ท่อพีวีซีแข็ง สีฟ้า มอก.8.53/4"</v>
      </c>
      <c r="F18">
        <v>53</v>
      </c>
    </row>
    <row r="19" spans="2:6" x14ac:dyDescent="0.2">
      <c r="B19" t="s">
        <v>17</v>
      </c>
      <c r="C19">
        <v>8.5</v>
      </c>
      <c r="D19" t="s">
        <v>4</v>
      </c>
      <c r="E19" t="str">
        <f t="shared" si="0"/>
        <v>ท่อพีวีซีแข็ง สีฟ้า มอก.8.51"</v>
      </c>
      <c r="F19">
        <v>70</v>
      </c>
    </row>
    <row r="20" spans="2:6" x14ac:dyDescent="0.2">
      <c r="B20" t="s">
        <v>17</v>
      </c>
      <c r="C20">
        <v>8.5</v>
      </c>
      <c r="D20" t="s">
        <v>5</v>
      </c>
      <c r="E20" t="str">
        <f t="shared" si="0"/>
        <v>ท่อพีวีซีแข็ง สีฟ้า มอก.8.51 1/4"</v>
      </c>
      <c r="F20">
        <v>87</v>
      </c>
    </row>
    <row r="21" spans="2:6" x14ac:dyDescent="0.2">
      <c r="B21" t="s">
        <v>17</v>
      </c>
      <c r="C21">
        <v>8.5</v>
      </c>
      <c r="D21" t="s">
        <v>6</v>
      </c>
      <c r="E21" t="str">
        <f t="shared" si="0"/>
        <v>ท่อพีวีซีแข็ง สีฟ้า มอก.8.51 1/2"</v>
      </c>
      <c r="F21">
        <v>114</v>
      </c>
    </row>
    <row r="22" spans="2:6" x14ac:dyDescent="0.2">
      <c r="B22" t="s">
        <v>17</v>
      </c>
      <c r="C22">
        <v>8.5</v>
      </c>
      <c r="D22" t="s">
        <v>7</v>
      </c>
      <c r="E22" t="str">
        <f t="shared" si="0"/>
        <v>ท่อพีวีซีแข็ง สีฟ้า มอก.8.52"</v>
      </c>
      <c r="F22">
        <v>180</v>
      </c>
    </row>
    <row r="23" spans="2:6" x14ac:dyDescent="0.2">
      <c r="B23" t="s">
        <v>17</v>
      </c>
      <c r="C23">
        <v>8.5</v>
      </c>
      <c r="D23" t="s">
        <v>9</v>
      </c>
      <c r="E23" t="str">
        <f t="shared" si="0"/>
        <v>ท่อพีวีซีแข็ง สีฟ้า มอก.8.52 1/2"</v>
      </c>
      <c r="F23">
        <v>285</v>
      </c>
    </row>
    <row r="24" spans="2:6" x14ac:dyDescent="0.2">
      <c r="B24" t="s">
        <v>17</v>
      </c>
      <c r="C24">
        <v>8.5</v>
      </c>
      <c r="D24" t="s">
        <v>8</v>
      </c>
      <c r="E24" t="str">
        <f t="shared" si="0"/>
        <v>ท่อพีวีซีแข็ง สีฟ้า มอก.8.53"</v>
      </c>
      <c r="F24">
        <v>395</v>
      </c>
    </row>
    <row r="25" spans="2:6" x14ac:dyDescent="0.2">
      <c r="B25" t="s">
        <v>17</v>
      </c>
      <c r="C25">
        <v>8.5</v>
      </c>
      <c r="D25" t="s">
        <v>10</v>
      </c>
      <c r="E25" t="str">
        <f t="shared" si="0"/>
        <v>ท่อพีวีซีแข็ง สีฟ้า มอก.8.54"</v>
      </c>
      <c r="F25">
        <v>640</v>
      </c>
    </row>
    <row r="26" spans="2:6" x14ac:dyDescent="0.2">
      <c r="B26" t="s">
        <v>17</v>
      </c>
      <c r="C26">
        <v>8.5</v>
      </c>
      <c r="D26" t="s">
        <v>11</v>
      </c>
      <c r="E26" t="str">
        <f t="shared" si="0"/>
        <v>ท่อพีวีซีแข็ง สีฟ้า มอก.8.55"</v>
      </c>
      <c r="F26">
        <v>965</v>
      </c>
    </row>
    <row r="27" spans="2:6" x14ac:dyDescent="0.2">
      <c r="B27" t="s">
        <v>17</v>
      </c>
      <c r="C27">
        <v>8.5</v>
      </c>
      <c r="D27" t="s">
        <v>12</v>
      </c>
      <c r="E27" t="str">
        <f t="shared" si="0"/>
        <v>ท่อพีวีซีแข็ง สีฟ้า มอก.8.56"</v>
      </c>
      <c r="F27">
        <v>1355</v>
      </c>
    </row>
    <row r="28" spans="2:6" x14ac:dyDescent="0.2">
      <c r="B28" t="s">
        <v>17</v>
      </c>
      <c r="C28">
        <v>8.5</v>
      </c>
      <c r="D28" t="s">
        <v>19</v>
      </c>
      <c r="E28" t="str">
        <f t="shared" si="0"/>
        <v>ท่อพีวีซีแข็ง สีฟ้า มอก.8.58"</v>
      </c>
      <c r="F28">
        <v>2180</v>
      </c>
    </row>
    <row r="29" spans="2:6" x14ac:dyDescent="0.2">
      <c r="B29" t="s">
        <v>17</v>
      </c>
      <c r="C29">
        <v>8.5</v>
      </c>
      <c r="D29" t="s">
        <v>20</v>
      </c>
      <c r="E29" t="str">
        <f t="shared" si="0"/>
        <v>ท่อพีวีซีแข็ง สีฟ้า มอก.8.510"</v>
      </c>
      <c r="F29">
        <v>3155</v>
      </c>
    </row>
    <row r="30" spans="2:6" x14ac:dyDescent="0.2">
      <c r="B30" t="s">
        <v>17</v>
      </c>
      <c r="C30">
        <v>8.5</v>
      </c>
      <c r="D30" t="s">
        <v>21</v>
      </c>
      <c r="E30" t="str">
        <f t="shared" si="0"/>
        <v>ท่อพีวีซีแข็ง สีฟ้า มอก.8.512"</v>
      </c>
      <c r="F30">
        <v>4450</v>
      </c>
    </row>
    <row r="31" spans="2:6" x14ac:dyDescent="0.2">
      <c r="B31" t="s">
        <v>17</v>
      </c>
      <c r="C31">
        <v>13.5</v>
      </c>
      <c r="D31" t="s">
        <v>2</v>
      </c>
      <c r="E31" t="str">
        <f t="shared" si="0"/>
        <v>ท่อพีวีซีแข็ง สีฟ้า มอก.13.51/2"</v>
      </c>
      <c r="F31">
        <v>53</v>
      </c>
    </row>
    <row r="32" spans="2:6" x14ac:dyDescent="0.2">
      <c r="B32" t="s">
        <v>17</v>
      </c>
      <c r="C32">
        <v>13.5</v>
      </c>
      <c r="D32" t="s">
        <v>3</v>
      </c>
      <c r="E32" t="str">
        <f t="shared" si="0"/>
        <v>ท่อพีวีซีแข็ง สีฟ้า มอก.13.53/4"</v>
      </c>
      <c r="F32">
        <v>64</v>
      </c>
    </row>
    <row r="33" spans="2:6" x14ac:dyDescent="0.2">
      <c r="B33" t="s">
        <v>17</v>
      </c>
      <c r="C33">
        <v>13.5</v>
      </c>
      <c r="D33" t="s">
        <v>4</v>
      </c>
      <c r="E33" t="str">
        <f t="shared" si="0"/>
        <v>ท่อพีวีซีแข็ง สีฟ้า มอก.13.51"</v>
      </c>
      <c r="F33">
        <v>101</v>
      </c>
    </row>
    <row r="34" spans="2:6" x14ac:dyDescent="0.2">
      <c r="B34" t="s">
        <v>17</v>
      </c>
      <c r="C34">
        <v>13.5</v>
      </c>
      <c r="D34" t="s">
        <v>5</v>
      </c>
      <c r="E34" t="str">
        <f t="shared" si="0"/>
        <v>ท่อพีวีซีแข็ง สีฟ้า มอก.13.51 1/4"</v>
      </c>
      <c r="F34">
        <v>132</v>
      </c>
    </row>
    <row r="35" spans="2:6" x14ac:dyDescent="0.2">
      <c r="B35" t="s">
        <v>17</v>
      </c>
      <c r="C35">
        <v>13.5</v>
      </c>
      <c r="D35" t="s">
        <v>6</v>
      </c>
      <c r="E35" t="str">
        <f t="shared" si="0"/>
        <v>ท่อพีวีซีแข็ง สีฟ้า มอก.13.51 1/2"</v>
      </c>
      <c r="F35">
        <v>170</v>
      </c>
    </row>
    <row r="36" spans="2:6" x14ac:dyDescent="0.2">
      <c r="B36" t="s">
        <v>17</v>
      </c>
      <c r="C36">
        <v>13.5</v>
      </c>
      <c r="D36" t="s">
        <v>7</v>
      </c>
      <c r="E36" t="str">
        <f t="shared" si="0"/>
        <v>ท่อพีวีซีแข็ง สีฟ้า มอก.13.52"</v>
      </c>
      <c r="F36">
        <v>260</v>
      </c>
    </row>
    <row r="37" spans="2:6" x14ac:dyDescent="0.2">
      <c r="B37" t="s">
        <v>17</v>
      </c>
      <c r="C37">
        <v>13.5</v>
      </c>
      <c r="D37" t="s">
        <v>9</v>
      </c>
      <c r="E37" t="str">
        <f t="shared" si="0"/>
        <v>ท่อพีวีซีแข็ง สีฟ้า มอก.13.52 1/2"</v>
      </c>
      <c r="F37">
        <v>430</v>
      </c>
    </row>
    <row r="38" spans="2:6" x14ac:dyDescent="0.2">
      <c r="B38" t="s">
        <v>17</v>
      </c>
      <c r="C38">
        <v>13.5</v>
      </c>
      <c r="D38" t="s">
        <v>8</v>
      </c>
      <c r="E38" t="str">
        <f t="shared" si="0"/>
        <v>ท่อพีวีซีแข็ง สีฟ้า มอก.13.53"</v>
      </c>
      <c r="F38">
        <v>600</v>
      </c>
    </row>
    <row r="39" spans="2:6" x14ac:dyDescent="0.2">
      <c r="B39" t="s">
        <v>17</v>
      </c>
      <c r="C39">
        <v>13.5</v>
      </c>
      <c r="D39" t="s">
        <v>10</v>
      </c>
      <c r="E39" t="str">
        <f t="shared" si="0"/>
        <v>ท่อพีวีซีแข็ง สีฟ้า มอก.13.54"</v>
      </c>
      <c r="F39">
        <v>965</v>
      </c>
    </row>
    <row r="40" spans="2:6" x14ac:dyDescent="0.2">
      <c r="B40" t="s">
        <v>17</v>
      </c>
      <c r="C40">
        <v>13.5</v>
      </c>
      <c r="D40" t="s">
        <v>11</v>
      </c>
      <c r="E40" t="str">
        <f t="shared" si="0"/>
        <v>ท่อพีวีซีแข็ง สีฟ้า มอก.13.55"</v>
      </c>
      <c r="F40">
        <v>1455</v>
      </c>
    </row>
    <row r="41" spans="2:6" x14ac:dyDescent="0.2">
      <c r="B41" t="s">
        <v>17</v>
      </c>
      <c r="C41">
        <v>13.5</v>
      </c>
      <c r="D41" t="s">
        <v>12</v>
      </c>
      <c r="E41" t="str">
        <f t="shared" si="0"/>
        <v>ท่อพีวีซีแข็ง สีฟ้า มอก.13.56"</v>
      </c>
      <c r="F41">
        <v>2050</v>
      </c>
    </row>
    <row r="42" spans="2:6" x14ac:dyDescent="0.2">
      <c r="B42" t="s">
        <v>17</v>
      </c>
      <c r="C42">
        <v>13.5</v>
      </c>
      <c r="D42" t="s">
        <v>19</v>
      </c>
      <c r="E42" t="str">
        <f t="shared" si="0"/>
        <v>ท่อพีวีซีแข็ง สีฟ้า มอก.13.58"</v>
      </c>
      <c r="F42">
        <v>3485</v>
      </c>
    </row>
    <row r="43" spans="2:6" x14ac:dyDescent="0.2">
      <c r="B43" t="s">
        <v>17</v>
      </c>
      <c r="C43">
        <v>13.5</v>
      </c>
      <c r="D43" t="s">
        <v>20</v>
      </c>
      <c r="E43" t="str">
        <f t="shared" si="0"/>
        <v>ท่อพีวีซีแข็ง สีฟ้า มอก.13.510"</v>
      </c>
      <c r="F43">
        <v>5245</v>
      </c>
    </row>
    <row r="44" spans="2:6" x14ac:dyDescent="0.2">
      <c r="B44" t="s">
        <v>17</v>
      </c>
      <c r="C44">
        <v>13.5</v>
      </c>
      <c r="D44" t="s">
        <v>21</v>
      </c>
      <c r="E44" t="str">
        <f t="shared" si="0"/>
        <v>ท่อพีวีซีแข็ง สีฟ้า มอก.13.512"</v>
      </c>
      <c r="F44">
        <v>7435</v>
      </c>
    </row>
    <row r="45" spans="2:6" x14ac:dyDescent="0.2">
      <c r="B45" t="s">
        <v>17</v>
      </c>
      <c r="C45" s="2" t="s">
        <v>28</v>
      </c>
      <c r="D45" t="s">
        <v>2</v>
      </c>
      <c r="E45" t="str">
        <f t="shared" si="0"/>
        <v>ท่อพีวีซีแข็ง สีฟ้า มอก.หนา1/2"</v>
      </c>
      <c r="F45">
        <v>53</v>
      </c>
    </row>
    <row r="46" spans="2:6" x14ac:dyDescent="0.2">
      <c r="B46" t="s">
        <v>17</v>
      </c>
      <c r="C46" s="2" t="s">
        <v>28</v>
      </c>
      <c r="D46" t="s">
        <v>3</v>
      </c>
      <c r="E46" t="str">
        <f t="shared" si="0"/>
        <v>ท่อพีวีซีแข็ง สีฟ้า มอก.หนา3/4"</v>
      </c>
      <c r="F46">
        <v>64</v>
      </c>
    </row>
    <row r="47" spans="2:6" x14ac:dyDescent="0.2">
      <c r="B47" t="s">
        <v>17</v>
      </c>
      <c r="C47" s="2" t="s">
        <v>28</v>
      </c>
      <c r="D47" t="s">
        <v>4</v>
      </c>
      <c r="E47" t="str">
        <f t="shared" si="0"/>
        <v>ท่อพีวีซีแข็ง สีฟ้า มอก.หนา1"</v>
      </c>
      <c r="F47">
        <v>101</v>
      </c>
    </row>
    <row r="48" spans="2:6" x14ac:dyDescent="0.2">
      <c r="B48" t="s">
        <v>17</v>
      </c>
      <c r="C48" s="2" t="s">
        <v>28</v>
      </c>
      <c r="D48" t="s">
        <v>5</v>
      </c>
      <c r="E48" t="str">
        <f t="shared" si="0"/>
        <v>ท่อพีวีซีแข็ง สีฟ้า มอก.หนา1 1/4"</v>
      </c>
      <c r="F48">
        <v>132</v>
      </c>
    </row>
    <row r="49" spans="2:6" x14ac:dyDescent="0.2">
      <c r="B49" t="s">
        <v>17</v>
      </c>
      <c r="C49" s="2" t="s">
        <v>28</v>
      </c>
      <c r="D49" t="s">
        <v>6</v>
      </c>
      <c r="E49" t="str">
        <f t="shared" si="0"/>
        <v>ท่อพีวีซีแข็ง สีฟ้า มอก.หนา1 1/2"</v>
      </c>
      <c r="F49">
        <v>170</v>
      </c>
    </row>
    <row r="50" spans="2:6" x14ac:dyDescent="0.2">
      <c r="B50" t="s">
        <v>17</v>
      </c>
      <c r="C50" s="2" t="s">
        <v>28</v>
      </c>
      <c r="D50" t="s">
        <v>7</v>
      </c>
      <c r="E50" t="str">
        <f t="shared" si="0"/>
        <v>ท่อพีวีซีแข็ง สีฟ้า มอก.หนา2"</v>
      </c>
      <c r="F50">
        <v>260</v>
      </c>
    </row>
    <row r="51" spans="2:6" x14ac:dyDescent="0.2">
      <c r="B51" t="s">
        <v>17</v>
      </c>
      <c r="C51" s="2" t="s">
        <v>28</v>
      </c>
      <c r="D51" t="s">
        <v>9</v>
      </c>
      <c r="E51" t="str">
        <f t="shared" si="0"/>
        <v>ท่อพีวีซีแข็ง สีฟ้า มอก.หนา2 1/2"</v>
      </c>
      <c r="F51">
        <v>430</v>
      </c>
    </row>
    <row r="52" spans="2:6" x14ac:dyDescent="0.2">
      <c r="B52" t="s">
        <v>17</v>
      </c>
      <c r="C52" s="2" t="s">
        <v>28</v>
      </c>
      <c r="D52" t="s">
        <v>8</v>
      </c>
      <c r="E52" t="str">
        <f t="shared" si="0"/>
        <v>ท่อพีวีซีแข็ง สีฟ้า มอก.หนา3"</v>
      </c>
      <c r="F52">
        <v>600</v>
      </c>
    </row>
    <row r="53" spans="2:6" x14ac:dyDescent="0.2">
      <c r="B53" t="s">
        <v>17</v>
      </c>
      <c r="C53" s="2" t="s">
        <v>28</v>
      </c>
      <c r="D53" t="s">
        <v>10</v>
      </c>
      <c r="E53" t="str">
        <f t="shared" si="0"/>
        <v>ท่อพีวีซีแข็ง สีฟ้า มอก.หนา4"</v>
      </c>
      <c r="F53">
        <v>965</v>
      </c>
    </row>
    <row r="54" spans="2:6" x14ac:dyDescent="0.2">
      <c r="B54" t="s">
        <v>17</v>
      </c>
      <c r="C54" s="2" t="s">
        <v>28</v>
      </c>
      <c r="D54" t="s">
        <v>11</v>
      </c>
      <c r="E54" t="str">
        <f t="shared" si="0"/>
        <v>ท่อพีวีซีแข็ง สีฟ้า มอก.หนา5"</v>
      </c>
      <c r="F54">
        <v>1455</v>
      </c>
    </row>
    <row r="55" spans="2:6" x14ac:dyDescent="0.2">
      <c r="B55" t="s">
        <v>17</v>
      </c>
      <c r="C55" s="2" t="s">
        <v>28</v>
      </c>
      <c r="D55" t="s">
        <v>12</v>
      </c>
      <c r="E55" t="str">
        <f t="shared" si="0"/>
        <v>ท่อพีวีซีแข็ง สีฟ้า มอก.หนา6"</v>
      </c>
      <c r="F55">
        <v>2050</v>
      </c>
    </row>
    <row r="56" spans="2:6" x14ac:dyDescent="0.2">
      <c r="B56" t="s">
        <v>17</v>
      </c>
      <c r="C56" s="2" t="s">
        <v>28</v>
      </c>
      <c r="D56" t="s">
        <v>19</v>
      </c>
      <c r="E56" t="str">
        <f t="shared" si="0"/>
        <v>ท่อพีวีซีแข็ง สีฟ้า มอก.หนา8"</v>
      </c>
      <c r="F56">
        <v>3485</v>
      </c>
    </row>
    <row r="57" spans="2:6" x14ac:dyDescent="0.2">
      <c r="B57" t="s">
        <v>17</v>
      </c>
      <c r="C57" s="2" t="s">
        <v>28</v>
      </c>
      <c r="D57" t="s">
        <v>20</v>
      </c>
      <c r="E57" t="str">
        <f t="shared" si="0"/>
        <v>ท่อพีวีซีแข็ง สีฟ้า มอก.หนา10"</v>
      </c>
      <c r="F57">
        <v>5245</v>
      </c>
    </row>
    <row r="58" spans="2:6" x14ac:dyDescent="0.2">
      <c r="B58" t="s">
        <v>17</v>
      </c>
      <c r="C58" s="2" t="s">
        <v>28</v>
      </c>
      <c r="D58" t="s">
        <v>21</v>
      </c>
      <c r="E58" t="str">
        <f t="shared" si="0"/>
        <v>ท่อพีวีซีแข็ง สีฟ้า มอก.หนา12"</v>
      </c>
      <c r="F58">
        <v>7435</v>
      </c>
    </row>
    <row r="59" spans="2:6" x14ac:dyDescent="0.2">
      <c r="B59" t="s">
        <v>17</v>
      </c>
      <c r="C59" s="2" t="s">
        <v>27</v>
      </c>
      <c r="D59" t="s">
        <v>2</v>
      </c>
      <c r="E59" t="str">
        <f t="shared" si="0"/>
        <v>ท่อพีวีซีแข็ง สีฟ้า มอก.บาง1/2"</v>
      </c>
      <c r="F59">
        <v>42</v>
      </c>
    </row>
    <row r="60" spans="2:6" x14ac:dyDescent="0.2">
      <c r="B60" t="s">
        <v>17</v>
      </c>
      <c r="C60" s="2" t="s">
        <v>27</v>
      </c>
      <c r="D60" t="s">
        <v>3</v>
      </c>
      <c r="E60" t="str">
        <f t="shared" si="0"/>
        <v>ท่อพีวีซีแข็ง สีฟ้า มอก.บาง3/4"</v>
      </c>
      <c r="F60">
        <v>53</v>
      </c>
    </row>
    <row r="61" spans="2:6" x14ac:dyDescent="0.2">
      <c r="B61" t="s">
        <v>17</v>
      </c>
      <c r="C61" s="2" t="s">
        <v>27</v>
      </c>
      <c r="D61" t="s">
        <v>4</v>
      </c>
      <c r="E61" t="str">
        <f t="shared" si="0"/>
        <v>ท่อพีวีซีแข็ง สีฟ้า มอก.บาง1"</v>
      </c>
      <c r="F61">
        <v>70</v>
      </c>
    </row>
    <row r="62" spans="2:6" x14ac:dyDescent="0.2">
      <c r="B62" t="s">
        <v>17</v>
      </c>
      <c r="C62" s="2" t="s">
        <v>27</v>
      </c>
      <c r="D62" t="s">
        <v>5</v>
      </c>
      <c r="E62" t="str">
        <f t="shared" si="0"/>
        <v>ท่อพีวีซีแข็ง สีฟ้า มอก.บาง1 1/4"</v>
      </c>
      <c r="F62">
        <v>87</v>
      </c>
    </row>
    <row r="63" spans="2:6" x14ac:dyDescent="0.2">
      <c r="B63" t="s">
        <v>17</v>
      </c>
      <c r="C63" s="2" t="s">
        <v>27</v>
      </c>
      <c r="D63" t="s">
        <v>6</v>
      </c>
      <c r="E63" t="str">
        <f t="shared" si="0"/>
        <v>ท่อพีวีซีแข็ง สีฟ้า มอก.บาง1 1/2"</v>
      </c>
      <c r="F63">
        <v>114</v>
      </c>
    </row>
    <row r="64" spans="2:6" x14ac:dyDescent="0.2">
      <c r="B64" t="s">
        <v>17</v>
      </c>
      <c r="C64" s="2" t="s">
        <v>27</v>
      </c>
      <c r="D64" t="s">
        <v>7</v>
      </c>
      <c r="E64" t="str">
        <f t="shared" si="0"/>
        <v>ท่อพีวีซีแข็ง สีฟ้า มอก.บาง2"</v>
      </c>
      <c r="F64">
        <v>180</v>
      </c>
    </row>
    <row r="65" spans="2:6" x14ac:dyDescent="0.2">
      <c r="B65" t="s">
        <v>17</v>
      </c>
      <c r="C65" s="2" t="s">
        <v>27</v>
      </c>
      <c r="D65" t="s">
        <v>9</v>
      </c>
      <c r="E65" t="str">
        <f t="shared" si="0"/>
        <v>ท่อพีวีซีแข็ง สีฟ้า มอก.บาง2 1/2"</v>
      </c>
      <c r="F65">
        <v>285</v>
      </c>
    </row>
    <row r="66" spans="2:6" x14ac:dyDescent="0.2">
      <c r="B66" t="s">
        <v>17</v>
      </c>
      <c r="C66" s="2" t="s">
        <v>27</v>
      </c>
      <c r="D66" t="s">
        <v>8</v>
      </c>
      <c r="E66" t="str">
        <f t="shared" si="0"/>
        <v>ท่อพีวีซีแข็ง สีฟ้า มอก.บาง3"</v>
      </c>
      <c r="F66">
        <v>395</v>
      </c>
    </row>
    <row r="67" spans="2:6" x14ac:dyDescent="0.2">
      <c r="B67" t="s">
        <v>17</v>
      </c>
      <c r="C67" s="2" t="s">
        <v>27</v>
      </c>
      <c r="D67" t="s">
        <v>10</v>
      </c>
      <c r="E67" t="str">
        <f t="shared" si="0"/>
        <v>ท่อพีวีซีแข็ง สีฟ้า มอก.บาง4"</v>
      </c>
      <c r="F67">
        <v>640</v>
      </c>
    </row>
    <row r="68" spans="2:6" x14ac:dyDescent="0.2">
      <c r="B68" t="s">
        <v>17</v>
      </c>
      <c r="C68" s="2" t="s">
        <v>27</v>
      </c>
      <c r="D68" t="s">
        <v>11</v>
      </c>
      <c r="E68" t="str">
        <f t="shared" ref="E68:E72" si="1">B68&amp;C68&amp;D68</f>
        <v>ท่อพีวีซีแข็ง สีฟ้า มอก.บาง5"</v>
      </c>
      <c r="F68">
        <v>965</v>
      </c>
    </row>
    <row r="69" spans="2:6" x14ac:dyDescent="0.2">
      <c r="B69" t="s">
        <v>17</v>
      </c>
      <c r="C69" s="2" t="s">
        <v>27</v>
      </c>
      <c r="D69" t="s">
        <v>12</v>
      </c>
      <c r="E69" t="str">
        <f t="shared" si="1"/>
        <v>ท่อพีวีซีแข็ง สีฟ้า มอก.บาง6"</v>
      </c>
      <c r="F69">
        <v>1355</v>
      </c>
    </row>
    <row r="70" spans="2:6" x14ac:dyDescent="0.2">
      <c r="B70" t="s">
        <v>17</v>
      </c>
      <c r="C70" s="2" t="s">
        <v>27</v>
      </c>
      <c r="D70" t="s">
        <v>19</v>
      </c>
      <c r="E70" t="str">
        <f t="shared" si="1"/>
        <v>ท่อพีวีซีแข็ง สีฟ้า มอก.บาง8"</v>
      </c>
      <c r="F70">
        <v>2180</v>
      </c>
    </row>
    <row r="71" spans="2:6" x14ac:dyDescent="0.2">
      <c r="B71" t="s">
        <v>17</v>
      </c>
      <c r="C71" s="2" t="s">
        <v>27</v>
      </c>
      <c r="D71" t="s">
        <v>20</v>
      </c>
      <c r="E71" t="str">
        <f t="shared" si="1"/>
        <v>ท่อพีวีซีแข็ง สีฟ้า มอก.บาง10"</v>
      </c>
      <c r="F71">
        <v>3155</v>
      </c>
    </row>
    <row r="72" spans="2:6" x14ac:dyDescent="0.2">
      <c r="B72" t="s">
        <v>17</v>
      </c>
      <c r="C72" s="2" t="s">
        <v>27</v>
      </c>
      <c r="D72" t="s">
        <v>21</v>
      </c>
      <c r="E72" t="str">
        <f t="shared" si="1"/>
        <v>ท่อพีวีซีแข็ง สีฟ้า มอก.บาง12"</v>
      </c>
      <c r="F72">
        <v>4450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6"/>
  <sheetViews>
    <sheetView workbookViewId="0">
      <selection activeCell="E2" sqref="E2"/>
    </sheetView>
  </sheetViews>
  <sheetFormatPr defaultRowHeight="14.25" x14ac:dyDescent="0.2"/>
  <sheetData>
    <row r="3" spans="2:8" x14ac:dyDescent="0.2">
      <c r="B3" t="s">
        <v>17</v>
      </c>
      <c r="D3">
        <v>5</v>
      </c>
      <c r="F3" t="s">
        <v>2</v>
      </c>
      <c r="H3" t="s">
        <v>13</v>
      </c>
    </row>
    <row r="4" spans="2:8" x14ac:dyDescent="0.2">
      <c r="D4">
        <v>8.5</v>
      </c>
      <c r="F4" t="s">
        <v>3</v>
      </c>
      <c r="H4" t="s">
        <v>14</v>
      </c>
    </row>
    <row r="5" spans="2:8" x14ac:dyDescent="0.2">
      <c r="D5">
        <v>13.5</v>
      </c>
      <c r="F5" t="s">
        <v>4</v>
      </c>
      <c r="H5" t="s">
        <v>15</v>
      </c>
    </row>
    <row r="6" spans="2:8" x14ac:dyDescent="0.2">
      <c r="D6" t="s">
        <v>27</v>
      </c>
      <c r="F6" t="s">
        <v>5</v>
      </c>
    </row>
    <row r="7" spans="2:8" x14ac:dyDescent="0.2">
      <c r="D7" t="s">
        <v>28</v>
      </c>
      <c r="F7" t="s">
        <v>6</v>
      </c>
    </row>
    <row r="8" spans="2:8" x14ac:dyDescent="0.2">
      <c r="F8" t="s">
        <v>7</v>
      </c>
    </row>
    <row r="9" spans="2:8" x14ac:dyDescent="0.2">
      <c r="F9" t="s">
        <v>9</v>
      </c>
    </row>
    <row r="10" spans="2:8" x14ac:dyDescent="0.2">
      <c r="F10" t="s">
        <v>8</v>
      </c>
    </row>
    <row r="11" spans="2:8" x14ac:dyDescent="0.2">
      <c r="F11" t="s">
        <v>10</v>
      </c>
    </row>
    <row r="12" spans="2:8" x14ac:dyDescent="0.2">
      <c r="F12" t="s">
        <v>11</v>
      </c>
    </row>
    <row r="13" spans="2:8" x14ac:dyDescent="0.2">
      <c r="F13" t="s">
        <v>12</v>
      </c>
    </row>
    <row r="14" spans="2:8" x14ac:dyDescent="0.2">
      <c r="F14" t="s">
        <v>19</v>
      </c>
    </row>
    <row r="15" spans="2:8" x14ac:dyDescent="0.2">
      <c r="F15" t="s">
        <v>20</v>
      </c>
    </row>
    <row r="16" spans="2:8" x14ac:dyDescent="0.2">
      <c r="F16" t="s">
        <v>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"/>
  <sheetViews>
    <sheetView workbookViewId="0">
      <selection activeCell="E2" sqref="E2"/>
    </sheetView>
  </sheetViews>
  <sheetFormatPr defaultRowHeight="14.25" x14ac:dyDescent="0.2"/>
  <sheetData>
    <row r="2" spans="2:3" x14ac:dyDescent="0.2">
      <c r="B2" t="s">
        <v>13</v>
      </c>
      <c r="C2" s="1">
        <v>0.08</v>
      </c>
    </row>
    <row r="3" spans="2:3" x14ac:dyDescent="0.2">
      <c r="B3" t="s">
        <v>14</v>
      </c>
      <c r="C3" s="1">
        <v>0.12</v>
      </c>
    </row>
    <row r="4" spans="2:3" x14ac:dyDescent="0.2">
      <c r="B4" t="s">
        <v>15</v>
      </c>
      <c r="C4" s="1">
        <v>0.35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คำนวนราคาท่อพีวีซี</vt:lpstr>
      <vt:lpstr>ช่วยเหลือ</vt:lpstr>
      <vt:lpstr>Library-Price</vt:lpstr>
      <vt:lpstr>Category</vt:lpstr>
      <vt:lpstr>Library-Discount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2019-08-02T02:04:51Z</dcterms:modified>
</cp:coreProperties>
</file>